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nr-atwfs1\parks\Director's Office\1-ADMIN SECTION\GRANTS\SOA\Snowmobile Trails\FY2023\FY2023 Application Package\"/>
    </mc:Choice>
  </mc:AlternateContent>
  <xr:revisionPtr revIDLastSave="0" documentId="13_ncr:1_{8AD821BD-3FC5-41C2-B152-9729DD61DDCA}" xr6:coauthVersionLast="47" xr6:coauthVersionMax="47" xr10:uidLastSave="{00000000-0000-0000-0000-000000000000}"/>
  <bookViews>
    <workbookView xWindow="57870" yWindow="1725" windowWidth="23010" windowHeight="12360" xr2:uid="{ADAEB2B4-19D9-4BC8-B5C8-01ED789379BC}"/>
  </bookViews>
  <sheets>
    <sheet name="FY2021 SnowTRAC Budget" sheetId="1" r:id="rId1"/>
  </sheets>
  <definedNames>
    <definedName name="_xlnm._FilterDatabase" localSheetId="0" hidden="1">'FY2021 SnowTRAC Budget'!$A$1:$G$16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4" i="1"/>
  <c r="F21" i="1" s="1"/>
  <c r="J3" i="1"/>
  <c r="F18" i="1" l="1"/>
  <c r="D18" i="1"/>
  <c r="G18" i="1" l="1"/>
</calcChain>
</file>

<file path=xl/sharedStrings.xml><?xml version="1.0" encoding="utf-8"?>
<sst xmlns="http://schemas.openxmlformats.org/spreadsheetml/2006/main" count="42" uniqueCount="39">
  <si>
    <t>Grooming Pool Location</t>
  </si>
  <si>
    <t>Date Application Submitted</t>
  </si>
  <si>
    <t>Organization Name</t>
  </si>
  <si>
    <t>Groomers Available Funding</t>
  </si>
  <si>
    <t>Petersville Area Trails</t>
  </si>
  <si>
    <t>Lower Susitna-Yentna Area Trails</t>
  </si>
  <si>
    <t>Lake Louise Area</t>
  </si>
  <si>
    <t>Curry Ridge Riders, Friends of Denali State Park</t>
  </si>
  <si>
    <t>Mid Susitna Valley Trails</t>
  </si>
  <si>
    <t>Mid-Valley Trail Club</t>
  </si>
  <si>
    <t>Caribou Hills South</t>
  </si>
  <si>
    <t>Snomads Inc.</t>
  </si>
  <si>
    <t>Willow Area</t>
  </si>
  <si>
    <t>Willow Trail Committee</t>
  </si>
  <si>
    <t>Hatcher Pass Management Area</t>
  </si>
  <si>
    <t>Hatcher Pass Snow Riders Club</t>
  </si>
  <si>
    <t>Total Funds Requested</t>
  </si>
  <si>
    <t>Total Number of Applicants</t>
  </si>
  <si>
    <t>Petersville Community Non-Profit Corp</t>
  </si>
  <si>
    <t>Lake Louise Snow Machine Club</t>
  </si>
  <si>
    <t>Big Lake Area</t>
  </si>
  <si>
    <t>Big Lake Trails, Inc.</t>
  </si>
  <si>
    <t>Denali Highway</t>
  </si>
  <si>
    <t>Denali Snowcat Services</t>
  </si>
  <si>
    <t>Caribou Hills North</t>
  </si>
  <si>
    <t>Caribou Hills Cabin Hoppers</t>
  </si>
  <si>
    <t>Total Miles</t>
  </si>
  <si>
    <t>Denali Highway Trail Club</t>
  </si>
  <si>
    <t>Administrative Cost 12%</t>
  </si>
  <si>
    <t>Montana Creek Motor Mushers</t>
  </si>
  <si>
    <t>Trail Mix, Inc.</t>
  </si>
  <si>
    <t>Juneau Area</t>
  </si>
  <si>
    <t>Awarded Funds $</t>
  </si>
  <si>
    <t>Requested Funds $</t>
  </si>
  <si>
    <t>Requested Funds $ Rounded to nearest $500</t>
  </si>
  <si>
    <t>Funds Available for FY2022
[Revenue Collected from Receipts]</t>
  </si>
  <si>
    <t>Lower Susitna Drainage Association</t>
  </si>
  <si>
    <t>FY2021 Unclaimed Funds</t>
  </si>
  <si>
    <t>Total Available to groomers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</si>
</sst>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2"/>
      <color rgb="FFFF0000"/>
      <name val="Garamond"/>
      <family val="1"/>
    </font>
    <font>
      <sz val="12"/>
      <name val="Garamond"/>
      <family val="1"/>
    </font>
    <font>
      <b/>
      <sz val="12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65" fontId="1" fillId="0" borderId="1" xfId="0" applyNumberFormat="1" applyFont="1" applyBorder="1"/>
    <xf numFmtId="164" fontId="2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165" fontId="2" fillId="4" borderId="1" xfId="0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0" fontId="3" fillId="0" borderId="1" xfId="0" applyFont="1" applyBorder="1"/>
    <xf numFmtId="165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" fontId="2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165" fontId="1" fillId="0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 wrapText="1"/>
    </xf>
    <xf numFmtId="165" fontId="3" fillId="5" borderId="1" xfId="0" applyNumberFormat="1" applyFont="1" applyFill="1" applyBorder="1" applyAlignment="1">
      <alignment horizontal="center"/>
    </xf>
    <xf numFmtId="4" fontId="1" fillId="5" borderId="2" xfId="0" applyNumberFormat="1" applyFont="1" applyFill="1" applyBorder="1" applyAlignment="1">
      <alignment horizontal="right"/>
    </xf>
    <xf numFmtId="4" fontId="1" fillId="5" borderId="3" xfId="0" applyNumberFormat="1" applyFont="1" applyFill="1" applyBorder="1" applyAlignment="1">
      <alignment horizontal="right"/>
    </xf>
    <xf numFmtId="0" fontId="3" fillId="4" borderId="1" xfId="0" applyFont="1" applyFill="1" applyBorder="1"/>
    <xf numFmtId="165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7CA7-F8C2-413F-A3C3-93C90DEB10E4}">
  <sheetPr>
    <pageSetUpPr fitToPage="1"/>
  </sheetPr>
  <dimension ref="A1:J23"/>
  <sheetViews>
    <sheetView tabSelected="1" topLeftCell="C1" zoomScaleNormal="100" workbookViewId="0">
      <selection activeCell="I14" sqref="I14"/>
    </sheetView>
  </sheetViews>
  <sheetFormatPr defaultColWidth="9" defaultRowHeight="15.6" x14ac:dyDescent="0.3"/>
  <cols>
    <col min="1" max="1" width="17.33203125" style="1" bestFit="1" customWidth="1"/>
    <col min="2" max="2" width="32.44140625" style="2" bestFit="1" customWidth="1"/>
    <col min="3" max="3" width="45.88671875" style="2" bestFit="1" customWidth="1"/>
    <col min="4" max="4" width="20.88671875" style="3" customWidth="1"/>
    <col min="5" max="5" width="20.88671875" style="27" customWidth="1"/>
    <col min="6" max="6" width="20.88671875" style="33" customWidth="1"/>
    <col min="7" max="7" width="20.88671875" style="3" customWidth="1"/>
    <col min="8" max="8" width="6.109375" style="2" customWidth="1"/>
    <col min="9" max="9" width="28.6640625" style="2" bestFit="1" customWidth="1"/>
    <col min="10" max="10" width="12.33203125" style="3" bestFit="1" customWidth="1"/>
    <col min="11" max="16384" width="9" style="2"/>
  </cols>
  <sheetData>
    <row r="1" spans="1:10" ht="46.8" x14ac:dyDescent="0.3">
      <c r="A1" s="4" t="s">
        <v>1</v>
      </c>
      <c r="B1" s="10" t="s">
        <v>0</v>
      </c>
      <c r="C1" s="10" t="s">
        <v>2</v>
      </c>
      <c r="D1" s="11" t="s">
        <v>33</v>
      </c>
      <c r="E1" s="23" t="s">
        <v>26</v>
      </c>
      <c r="F1" s="31" t="s">
        <v>34</v>
      </c>
      <c r="G1" s="44" t="s">
        <v>32</v>
      </c>
      <c r="I1" s="12" t="s">
        <v>35</v>
      </c>
      <c r="J1" s="13">
        <v>184165</v>
      </c>
    </row>
    <row r="2" spans="1:10" x14ac:dyDescent="0.3">
      <c r="A2" s="4"/>
      <c r="B2" s="10"/>
      <c r="C2" s="10"/>
      <c r="D2" s="11"/>
      <c r="E2" s="23"/>
      <c r="F2" s="31"/>
      <c r="G2" s="44"/>
      <c r="I2" s="12"/>
      <c r="J2" s="13"/>
    </row>
    <row r="3" spans="1:10" s="8" customFormat="1" x14ac:dyDescent="0.3">
      <c r="A3" s="7">
        <v>44484</v>
      </c>
      <c r="B3" s="8" t="s">
        <v>20</v>
      </c>
      <c r="C3" s="8" t="s">
        <v>21</v>
      </c>
      <c r="D3" s="40">
        <v>35041.4</v>
      </c>
      <c r="E3" s="25">
        <v>40.5</v>
      </c>
      <c r="F3" s="32">
        <v>35000</v>
      </c>
      <c r="G3" s="43">
        <v>12926.31</v>
      </c>
      <c r="I3" s="14" t="s">
        <v>28</v>
      </c>
      <c r="J3" s="15">
        <f>J1*0.12</f>
        <v>22099.8</v>
      </c>
    </row>
    <row r="4" spans="1:10" s="8" customFormat="1" x14ac:dyDescent="0.3">
      <c r="A4" s="7">
        <v>44490</v>
      </c>
      <c r="B4" s="8" t="s">
        <v>24</v>
      </c>
      <c r="C4" s="8" t="s">
        <v>25</v>
      </c>
      <c r="D4" s="40">
        <v>72397.399999999994</v>
      </c>
      <c r="E4" s="25">
        <v>101.7</v>
      </c>
      <c r="F4" s="32">
        <v>72500</v>
      </c>
      <c r="G4" s="43">
        <v>16619.54</v>
      </c>
      <c r="I4" s="14" t="s">
        <v>3</v>
      </c>
      <c r="J4" s="15">
        <f>J1-J3</f>
        <v>162065.20000000001</v>
      </c>
    </row>
    <row r="5" spans="1:10" s="8" customFormat="1" x14ac:dyDescent="0.3">
      <c r="A5" s="7">
        <v>44489</v>
      </c>
      <c r="B5" s="8" t="s">
        <v>4</v>
      </c>
      <c r="C5" s="8" t="s">
        <v>7</v>
      </c>
      <c r="D5" s="40">
        <v>36315.46</v>
      </c>
      <c r="E5" s="25">
        <v>55</v>
      </c>
      <c r="F5" s="32">
        <v>36000</v>
      </c>
      <c r="G5" s="43">
        <v>12926.31</v>
      </c>
      <c r="I5" s="14" t="s">
        <v>37</v>
      </c>
      <c r="J5" s="15">
        <v>6900.13</v>
      </c>
    </row>
    <row r="6" spans="1:10" s="8" customFormat="1" x14ac:dyDescent="0.3">
      <c r="A6" s="21">
        <v>44471</v>
      </c>
      <c r="B6" s="22" t="s">
        <v>22</v>
      </c>
      <c r="C6" s="22" t="s">
        <v>27</v>
      </c>
      <c r="D6" s="32">
        <v>25620</v>
      </c>
      <c r="E6" s="24">
        <v>91</v>
      </c>
      <c r="F6" s="32">
        <v>25500</v>
      </c>
      <c r="G6" s="43">
        <v>9602.4</v>
      </c>
      <c r="I6" s="48" t="s">
        <v>38</v>
      </c>
      <c r="J6" s="49">
        <f>J4+J5</f>
        <v>168965.33000000002</v>
      </c>
    </row>
    <row r="7" spans="1:10" s="8" customFormat="1" x14ac:dyDescent="0.3">
      <c r="A7" s="7">
        <v>44474</v>
      </c>
      <c r="B7" s="8" t="s">
        <v>22</v>
      </c>
      <c r="C7" s="8" t="s">
        <v>23</v>
      </c>
      <c r="D7" s="40">
        <v>48650.2</v>
      </c>
      <c r="E7" s="25">
        <v>1353</v>
      </c>
      <c r="F7" s="32">
        <v>48500</v>
      </c>
      <c r="G7" s="43">
        <v>16619.54</v>
      </c>
      <c r="J7" s="9"/>
    </row>
    <row r="8" spans="1:10" s="8" customFormat="1" x14ac:dyDescent="0.3">
      <c r="A8" s="7">
        <v>44489</v>
      </c>
      <c r="B8" s="8" t="s">
        <v>14</v>
      </c>
      <c r="C8" s="8" t="s">
        <v>15</v>
      </c>
      <c r="D8" s="40">
        <v>43500</v>
      </c>
      <c r="E8" s="25">
        <v>7.5</v>
      </c>
      <c r="F8" s="32">
        <v>43500</v>
      </c>
      <c r="G8" s="43">
        <v>16065.56</v>
      </c>
      <c r="J8" s="9"/>
    </row>
    <row r="9" spans="1:10" x14ac:dyDescent="0.3">
      <c r="A9" s="7">
        <v>44484</v>
      </c>
      <c r="B9" s="8" t="s">
        <v>6</v>
      </c>
      <c r="C9" s="8" t="s">
        <v>19</v>
      </c>
      <c r="D9" s="40">
        <v>34860.639999999999</v>
      </c>
      <c r="E9" s="25">
        <v>310</v>
      </c>
      <c r="F9" s="32">
        <v>35000</v>
      </c>
      <c r="G9" s="43">
        <v>12926.31</v>
      </c>
      <c r="I9" s="8"/>
      <c r="J9" s="9"/>
    </row>
    <row r="10" spans="1:10" x14ac:dyDescent="0.3">
      <c r="A10" s="7">
        <v>44488</v>
      </c>
      <c r="B10" s="8" t="s">
        <v>8</v>
      </c>
      <c r="C10" s="8" t="s">
        <v>9</v>
      </c>
      <c r="D10" s="40">
        <v>22700</v>
      </c>
      <c r="E10" s="25">
        <v>75</v>
      </c>
      <c r="F10" s="32">
        <v>23000</v>
      </c>
      <c r="G10" s="43">
        <v>8494.43</v>
      </c>
      <c r="I10" s="8"/>
      <c r="J10" s="9"/>
    </row>
    <row r="11" spans="1:10" x14ac:dyDescent="0.3">
      <c r="A11" s="21">
        <v>44481</v>
      </c>
      <c r="B11" s="22" t="s">
        <v>8</v>
      </c>
      <c r="C11" s="22" t="s">
        <v>29</v>
      </c>
      <c r="D11" s="32">
        <v>6750</v>
      </c>
      <c r="E11" s="24">
        <v>12</v>
      </c>
      <c r="F11" s="32">
        <v>7000</v>
      </c>
      <c r="G11" s="43">
        <v>2585.2600000000002</v>
      </c>
      <c r="I11" s="18"/>
      <c r="J11" s="19"/>
    </row>
    <row r="12" spans="1:10" s="18" customFormat="1" x14ac:dyDescent="0.3">
      <c r="A12" s="7">
        <v>44469</v>
      </c>
      <c r="B12" s="8" t="s">
        <v>4</v>
      </c>
      <c r="C12" s="8" t="s">
        <v>18</v>
      </c>
      <c r="D12" s="40">
        <v>114621.88</v>
      </c>
      <c r="E12" s="25">
        <v>79.5</v>
      </c>
      <c r="F12" s="32">
        <v>114500</v>
      </c>
      <c r="G12" s="43">
        <v>16619.54</v>
      </c>
      <c r="I12" s="2"/>
      <c r="J12" s="3"/>
    </row>
    <row r="13" spans="1:10" s="18" customFormat="1" x14ac:dyDescent="0.3">
      <c r="A13" s="7">
        <v>44481</v>
      </c>
      <c r="B13" s="8" t="s">
        <v>10</v>
      </c>
      <c r="C13" s="8" t="s">
        <v>11</v>
      </c>
      <c r="D13" s="40">
        <v>52436</v>
      </c>
      <c r="E13" s="25">
        <v>70</v>
      </c>
      <c r="F13" s="32">
        <v>52500</v>
      </c>
      <c r="G13" s="43">
        <v>16619.54</v>
      </c>
      <c r="I13" s="8"/>
      <c r="J13" s="9"/>
    </row>
    <row r="14" spans="1:10" s="18" customFormat="1" x14ac:dyDescent="0.3">
      <c r="A14" s="21">
        <v>44491</v>
      </c>
      <c r="B14" s="22" t="s">
        <v>31</v>
      </c>
      <c r="C14" s="22" t="s">
        <v>30</v>
      </c>
      <c r="D14" s="32">
        <v>6000</v>
      </c>
      <c r="E14" s="24">
        <v>18.5</v>
      </c>
      <c r="F14" s="32">
        <v>6000</v>
      </c>
      <c r="G14" s="43">
        <v>2215.94</v>
      </c>
      <c r="J14" s="19"/>
    </row>
    <row r="15" spans="1:10" s="18" customFormat="1" x14ac:dyDescent="0.3">
      <c r="A15" s="7">
        <v>44490</v>
      </c>
      <c r="B15" s="8" t="s">
        <v>12</v>
      </c>
      <c r="C15" s="8" t="s">
        <v>13</v>
      </c>
      <c r="D15" s="40">
        <v>32000</v>
      </c>
      <c r="E15" s="25">
        <v>75</v>
      </c>
      <c r="F15" s="32">
        <v>32000</v>
      </c>
      <c r="G15" s="43">
        <v>11818.34</v>
      </c>
      <c r="I15" s="2"/>
      <c r="J15" s="3"/>
    </row>
    <row r="16" spans="1:10" s="18" customFormat="1" x14ac:dyDescent="0.3">
      <c r="A16" s="7">
        <v>44488</v>
      </c>
      <c r="B16" s="8" t="s">
        <v>5</v>
      </c>
      <c r="C16" s="8" t="s">
        <v>36</v>
      </c>
      <c r="D16" s="40">
        <v>35040</v>
      </c>
      <c r="E16" s="25">
        <v>1920</v>
      </c>
      <c r="F16" s="32">
        <v>35000</v>
      </c>
      <c r="G16" s="43">
        <v>12926.31</v>
      </c>
      <c r="I16" s="2"/>
      <c r="J16" s="3"/>
    </row>
    <row r="17" spans="1:10" s="18" customFormat="1" x14ac:dyDescent="0.3">
      <c r="A17" s="20"/>
      <c r="D17" s="28"/>
      <c r="E17" s="26"/>
      <c r="F17" s="32"/>
      <c r="G17" s="45"/>
      <c r="J17" s="19"/>
    </row>
    <row r="18" spans="1:10" x14ac:dyDescent="0.3">
      <c r="A18" s="37"/>
      <c r="B18" s="6"/>
      <c r="C18" s="5" t="s">
        <v>16</v>
      </c>
      <c r="D18" s="41">
        <f>SUM(D3:D17)</f>
        <v>565932.98</v>
      </c>
      <c r="E18" s="34"/>
      <c r="F18" s="35">
        <f>SUM(F3:F17)</f>
        <v>566000</v>
      </c>
      <c r="G18" s="43">
        <f>SUM(G3:G17)</f>
        <v>168965.33</v>
      </c>
      <c r="I18" s="3"/>
    </row>
    <row r="19" spans="1:10" x14ac:dyDescent="0.3">
      <c r="A19" s="37"/>
      <c r="B19" s="6"/>
      <c r="C19" s="5" t="s">
        <v>17</v>
      </c>
      <c r="D19" s="42">
        <v>14</v>
      </c>
      <c r="E19" s="34"/>
      <c r="F19" s="35"/>
      <c r="G19" s="43"/>
    </row>
    <row r="20" spans="1:10" s="8" customFormat="1" x14ac:dyDescent="0.3">
      <c r="A20" s="7"/>
      <c r="C20" s="16"/>
      <c r="D20" s="29"/>
      <c r="E20" s="25"/>
      <c r="F20" s="32"/>
      <c r="G20" s="43"/>
      <c r="J20" s="9"/>
    </row>
    <row r="21" spans="1:10" s="8" customFormat="1" x14ac:dyDescent="0.3">
      <c r="A21" s="38"/>
      <c r="B21" s="39"/>
      <c r="C21" s="36"/>
      <c r="D21" s="46"/>
      <c r="E21" s="47"/>
      <c r="F21" s="30">
        <f>J4/F18</f>
        <v>0.2863342756183746</v>
      </c>
      <c r="G21" s="43"/>
      <c r="J21" s="9"/>
    </row>
    <row r="23" spans="1:10" x14ac:dyDescent="0.3">
      <c r="A23" s="17"/>
    </row>
  </sheetData>
  <autoFilter ref="A1:G16" xr:uid="{AEF7D097-A6E2-4C8F-8358-982BC42E9D8E}"/>
  <mergeCells count="1">
    <mergeCell ref="D21:E21"/>
  </mergeCells>
  <dataValidations count="1">
    <dataValidation type="list" allowBlank="1" showInputMessage="1" showErrorMessage="1" sqref="B3:B199" xr:uid="{894F4AB2-E985-4A5E-91F0-511BA629A27B}">
      <formula1>"Big Lake Area, Caribou Hills North, Caribou Hills South, Chena Area, Denali Highway, Hatcher Pass Management Area, Juneau Area, Lake Louise Area, Lower Susitna-Yentna Area Trails, Mid Susitna Valley Trails, Petersville Area Trails, Willow Area"</formula1>
    </dataValidation>
  </dataValidations>
  <pageMargins left="0.25" right="0.25" top="0.57999999999999996" bottom="0.25" header="0.17" footer="0.17"/>
  <pageSetup scale="58" orientation="landscape" r:id="rId1"/>
  <headerFooter>
    <oddHeader>&amp;C&amp;"-,Bold"&amp;16FY2021 Snowmobile Trails Grants Program
&amp;"-,Bold Italic"&amp;K0070C0[2020-2021 Season]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FY2021 SnowTRAC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Epperson, Tara L (DNR)</dc:creator>
  <cp:lastModifiedBy>Fomina, Natalya V (DNR)</cp:lastModifiedBy>
  <cp:lastPrinted>2020-09-28T21:37:45Z</cp:lastPrinted>
  <dcterms:created xsi:type="dcterms:W3CDTF">2020-09-25T19:30:23Z</dcterms:created>
  <dcterms:modified xsi:type="dcterms:W3CDTF">2022-09-14T17:12:17Z</dcterms:modified>
</cp:coreProperties>
</file>