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nowmachine Grant Program\Award Totals - Budget\"/>
    </mc:Choice>
  </mc:AlternateContent>
  <xr:revisionPtr revIDLastSave="0" documentId="13_ncr:1_{8A7A0FBD-14A6-431C-BED4-392310B4DB5D}" xr6:coauthVersionLast="47" xr6:coauthVersionMax="47" xr10:uidLastSave="{00000000-0000-0000-0000-000000000000}"/>
  <bookViews>
    <workbookView xWindow="-108" yWindow="-108" windowWidth="23256" windowHeight="12576" xr2:uid="{ADAEB2B4-19D9-4BC8-B5C8-01ED789379BC}"/>
  </bookViews>
  <sheets>
    <sheet name="FY2021 SnowTRAC Budget" sheetId="1" r:id="rId1"/>
  </sheets>
  <definedNames>
    <definedName name="_xlnm._FilterDatabase" localSheetId="0" hidden="1">'FY2021 SnowTRAC Budget'!$A$1:$G$17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F22" i="1" s="1"/>
  <c r="D19" i="1"/>
  <c r="G17" i="1" l="1"/>
  <c r="G9" i="1"/>
  <c r="G16" i="1"/>
  <c r="G8" i="1"/>
  <c r="G15" i="1"/>
  <c r="G7" i="1"/>
  <c r="G2" i="1"/>
  <c r="G14" i="1"/>
  <c r="G6" i="1"/>
  <c r="G13" i="1"/>
  <c r="G5" i="1"/>
  <c r="G12" i="1"/>
  <c r="G4" i="1"/>
  <c r="G11" i="1"/>
  <c r="G3" i="1"/>
  <c r="G10" i="1"/>
  <c r="G19" i="1" l="1"/>
</calcChain>
</file>

<file path=xl/sharedStrings.xml><?xml version="1.0" encoding="utf-8"?>
<sst xmlns="http://schemas.openxmlformats.org/spreadsheetml/2006/main" count="44" uniqueCount="40">
  <si>
    <t>Grooming Pool Location</t>
  </si>
  <si>
    <t>Date Application Submitted</t>
  </si>
  <si>
    <t>Organization Name</t>
  </si>
  <si>
    <t>Funds Available for FY2021
[Revenue Collected from Receipts]</t>
  </si>
  <si>
    <t>Groomers Available Funding</t>
  </si>
  <si>
    <t>Petersville Area Trails</t>
  </si>
  <si>
    <t>Lower Susitna-Yentna Area Trails</t>
  </si>
  <si>
    <t>Yentna River Services</t>
  </si>
  <si>
    <t>Lake Louise Area</t>
  </si>
  <si>
    <t>Curry Ridge Riders, Friends of Denali State Park</t>
  </si>
  <si>
    <t>Mid Susitna Valley Trails</t>
  </si>
  <si>
    <t>Mid-Valley Trail Club</t>
  </si>
  <si>
    <t>Caribou Hills South</t>
  </si>
  <si>
    <t>Snomads Inc.</t>
  </si>
  <si>
    <t>Willow Area</t>
  </si>
  <si>
    <t>Willow Trail Committee</t>
  </si>
  <si>
    <t>Hatcher Pass Management Area</t>
  </si>
  <si>
    <t>Hatcher Pass Snow Riders Club</t>
  </si>
  <si>
    <t>Total Funds Requested</t>
  </si>
  <si>
    <t>Total Number of Applicants</t>
  </si>
  <si>
    <t>Petersville Community Non-Profit Corp</t>
  </si>
  <si>
    <t>Lake Louise Snow Machine Club</t>
  </si>
  <si>
    <t>Big Lake Area</t>
  </si>
  <si>
    <t>Big Lake Trails, Inc.</t>
  </si>
  <si>
    <t>Denali Highway</t>
  </si>
  <si>
    <t>Denali Snowcat Services</t>
  </si>
  <si>
    <t>Caribou Hills North</t>
  </si>
  <si>
    <t>Caribou Hills Cabin Hoppers</t>
  </si>
  <si>
    <t>Total Miles</t>
  </si>
  <si>
    <t>Denali Highway Trail Club</t>
  </si>
  <si>
    <t>DPOR Northern Region</t>
  </si>
  <si>
    <t>Administrative Cost 12%</t>
  </si>
  <si>
    <t>Alpine General Services, Inc.</t>
  </si>
  <si>
    <t>Chena Area</t>
  </si>
  <si>
    <t>Montana Creek Motor Mushers</t>
  </si>
  <si>
    <t>Trail Mix, Inc.</t>
  </si>
  <si>
    <t>Juneau Area</t>
  </si>
  <si>
    <t>Awarded Funds $</t>
  </si>
  <si>
    <t>Requested Funds $</t>
  </si>
  <si>
    <t>Requested Funds $ Rounded to nearest $500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</si>
</sst>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2"/>
      <color rgb="FFFF0000"/>
      <name val="Garamond"/>
      <family val="1"/>
    </font>
    <font>
      <sz val="12"/>
      <name val="Garamond"/>
      <family val="1"/>
    </font>
    <font>
      <b/>
      <sz val="12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1" fillId="0" borderId="1" xfId="0" applyNumberFormat="1" applyFont="1" applyBorder="1"/>
    <xf numFmtId="164" fontId="2" fillId="2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165" fontId="1" fillId="0" borderId="1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165" fontId="2" fillId="4" borderId="1" xfId="0" applyNumberFormat="1" applyFont="1" applyFill="1" applyBorder="1"/>
    <xf numFmtId="0" fontId="1" fillId="4" borderId="1" xfId="0" applyFont="1" applyFill="1" applyBorder="1"/>
    <xf numFmtId="165" fontId="1" fillId="4" borderId="1" xfId="0" applyNumberFormat="1" applyFont="1" applyFill="1" applyBorder="1"/>
    <xf numFmtId="0" fontId="1" fillId="0" borderId="1" xfId="0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165" fontId="3" fillId="0" borderId="1" xfId="0" applyNumberFormat="1" applyFont="1" applyBorder="1"/>
    <xf numFmtId="164" fontId="3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4" fontId="2" fillId="2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10" fontId="4" fillId="5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/>
    <xf numFmtId="165" fontId="1" fillId="0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165" fontId="3" fillId="4" borderId="1" xfId="0" applyNumberFormat="1" applyFont="1" applyFill="1" applyBorder="1"/>
    <xf numFmtId="165" fontId="2" fillId="5" borderId="1" xfId="0" applyNumberFormat="1" applyFont="1" applyFill="1" applyBorder="1" applyAlignment="1">
      <alignment horizontal="center" wrapText="1"/>
    </xf>
    <xf numFmtId="165" fontId="3" fillId="5" borderId="1" xfId="0" applyNumberFormat="1" applyFont="1" applyFill="1" applyBorder="1" applyAlignment="1">
      <alignment horizontal="center"/>
    </xf>
    <xf numFmtId="4" fontId="1" fillId="5" borderId="2" xfId="0" applyNumberFormat="1" applyFont="1" applyFill="1" applyBorder="1" applyAlignment="1">
      <alignment horizontal="right"/>
    </xf>
    <xf numFmtId="4" fontId="1" fillId="5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D5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B7CA7-F8C2-413F-A3C3-93C90DEB10E4}">
  <sheetPr>
    <pageSetUpPr fitToPage="1"/>
  </sheetPr>
  <dimension ref="A1:J24"/>
  <sheetViews>
    <sheetView tabSelected="1" zoomScaleNormal="100" workbookViewId="0"/>
  </sheetViews>
  <sheetFormatPr defaultColWidth="9" defaultRowHeight="15.6" x14ac:dyDescent="0.3"/>
  <cols>
    <col min="1" max="1" width="17.33203125" style="1" bestFit="1" customWidth="1"/>
    <col min="2" max="2" width="32.44140625" style="2" bestFit="1" customWidth="1"/>
    <col min="3" max="3" width="45.88671875" style="2" bestFit="1" customWidth="1"/>
    <col min="4" max="4" width="20.88671875" style="3" customWidth="1"/>
    <col min="5" max="5" width="20.88671875" style="27" customWidth="1"/>
    <col min="6" max="6" width="20.88671875" style="33" customWidth="1"/>
    <col min="7" max="7" width="20.88671875" style="3" customWidth="1"/>
    <col min="8" max="8" width="6.109375" style="2" customWidth="1"/>
    <col min="9" max="9" width="28.6640625" style="2" bestFit="1" customWidth="1"/>
    <col min="10" max="10" width="12.33203125" style="3" bestFit="1" customWidth="1"/>
    <col min="11" max="16384" width="9" style="2"/>
  </cols>
  <sheetData>
    <row r="1" spans="1:10" ht="46.8" x14ac:dyDescent="0.3">
      <c r="A1" s="4" t="s">
        <v>1</v>
      </c>
      <c r="B1" s="10" t="s">
        <v>0</v>
      </c>
      <c r="C1" s="10" t="s">
        <v>2</v>
      </c>
      <c r="D1" s="11" t="s">
        <v>38</v>
      </c>
      <c r="E1" s="23" t="s">
        <v>28</v>
      </c>
      <c r="F1" s="31" t="s">
        <v>39</v>
      </c>
      <c r="G1" s="46" t="s">
        <v>37</v>
      </c>
      <c r="I1" s="12" t="s">
        <v>3</v>
      </c>
      <c r="J1" s="13">
        <v>156985</v>
      </c>
    </row>
    <row r="2" spans="1:10" s="8" customFormat="1" x14ac:dyDescent="0.3">
      <c r="A2" s="21">
        <v>44120</v>
      </c>
      <c r="B2" s="22" t="s">
        <v>22</v>
      </c>
      <c r="C2" s="22" t="s">
        <v>32</v>
      </c>
      <c r="D2" s="32">
        <v>12500</v>
      </c>
      <c r="E2" s="24">
        <v>14.5</v>
      </c>
      <c r="F2" s="32">
        <v>12500</v>
      </c>
      <c r="G2" s="43">
        <f>F2*F22</f>
        <v>3858.8491620111727</v>
      </c>
      <c r="I2" s="44"/>
      <c r="J2" s="45"/>
    </row>
    <row r="3" spans="1:10" s="8" customFormat="1" x14ac:dyDescent="0.3">
      <c r="A3" s="7">
        <v>44099</v>
      </c>
      <c r="B3" s="8" t="s">
        <v>22</v>
      </c>
      <c r="C3" s="8" t="s">
        <v>23</v>
      </c>
      <c r="D3" s="40">
        <v>34961.4</v>
      </c>
      <c r="E3" s="25">
        <v>40.5</v>
      </c>
      <c r="F3" s="32">
        <v>35000</v>
      </c>
      <c r="G3" s="43">
        <f>F3*F22</f>
        <v>10804.777653631283</v>
      </c>
      <c r="I3" s="14" t="s">
        <v>31</v>
      </c>
      <c r="J3" s="15">
        <v>18838.2</v>
      </c>
    </row>
    <row r="4" spans="1:10" s="8" customFormat="1" x14ac:dyDescent="0.3">
      <c r="A4" s="7">
        <v>44100</v>
      </c>
      <c r="B4" s="8" t="s">
        <v>26</v>
      </c>
      <c r="C4" s="8" t="s">
        <v>27</v>
      </c>
      <c r="D4" s="40">
        <v>61065.13</v>
      </c>
      <c r="E4" s="25">
        <v>101.7</v>
      </c>
      <c r="F4" s="32">
        <v>45000</v>
      </c>
      <c r="G4" s="43">
        <f>F4*F22</f>
        <v>13891.856983240223</v>
      </c>
      <c r="I4" s="14" t="s">
        <v>4</v>
      </c>
      <c r="J4" s="15">
        <v>138146.79999999999</v>
      </c>
    </row>
    <row r="5" spans="1:10" s="8" customFormat="1" x14ac:dyDescent="0.3">
      <c r="A5" s="7">
        <v>44092</v>
      </c>
      <c r="B5" s="8" t="s">
        <v>5</v>
      </c>
      <c r="C5" s="8" t="s">
        <v>9</v>
      </c>
      <c r="D5" s="40">
        <v>66838.080000000002</v>
      </c>
      <c r="E5" s="25">
        <v>55</v>
      </c>
      <c r="F5" s="32">
        <v>45000</v>
      </c>
      <c r="G5" s="43">
        <f>F5*F22</f>
        <v>13891.856983240223</v>
      </c>
      <c r="I5" s="2"/>
      <c r="J5" s="3"/>
    </row>
    <row r="6" spans="1:10" s="8" customFormat="1" x14ac:dyDescent="0.3">
      <c r="A6" s="21">
        <v>44123</v>
      </c>
      <c r="B6" s="22" t="s">
        <v>24</v>
      </c>
      <c r="C6" s="22" t="s">
        <v>29</v>
      </c>
      <c r="D6" s="32">
        <v>25620</v>
      </c>
      <c r="E6" s="24">
        <v>91</v>
      </c>
      <c r="F6" s="32">
        <v>26000</v>
      </c>
      <c r="G6" s="43">
        <f>F6*F22</f>
        <v>8026.4062569832395</v>
      </c>
      <c r="I6" s="18"/>
      <c r="J6" s="19"/>
    </row>
    <row r="7" spans="1:10" s="8" customFormat="1" x14ac:dyDescent="0.3">
      <c r="A7" s="7">
        <v>44099</v>
      </c>
      <c r="B7" s="8" t="s">
        <v>24</v>
      </c>
      <c r="C7" s="8" t="s">
        <v>25</v>
      </c>
      <c r="D7" s="40">
        <v>54324.6</v>
      </c>
      <c r="E7" s="25">
        <v>1353</v>
      </c>
      <c r="F7" s="32">
        <v>45000</v>
      </c>
      <c r="G7" s="43">
        <f>F7*F22</f>
        <v>13891.856983240223</v>
      </c>
      <c r="J7" s="9"/>
    </row>
    <row r="8" spans="1:10" x14ac:dyDescent="0.3">
      <c r="A8" s="21">
        <v>44126</v>
      </c>
      <c r="B8" s="22" t="s">
        <v>33</v>
      </c>
      <c r="C8" s="22" t="s">
        <v>30</v>
      </c>
      <c r="D8" s="32">
        <v>10000</v>
      </c>
      <c r="E8" s="24">
        <v>78.5</v>
      </c>
      <c r="F8" s="32">
        <v>10000</v>
      </c>
      <c r="G8" s="43">
        <f>F8*F22</f>
        <v>3087.0793296089382</v>
      </c>
      <c r="I8" s="18"/>
      <c r="J8" s="19"/>
    </row>
    <row r="9" spans="1:10" s="8" customFormat="1" x14ac:dyDescent="0.3">
      <c r="A9" s="7">
        <v>44098</v>
      </c>
      <c r="B9" s="8" t="s">
        <v>16</v>
      </c>
      <c r="C9" s="8" t="s">
        <v>17</v>
      </c>
      <c r="D9" s="40">
        <v>21000</v>
      </c>
      <c r="E9" s="25">
        <v>7.5</v>
      </c>
      <c r="F9" s="32">
        <v>21000</v>
      </c>
      <c r="G9" s="43">
        <f>F9*F22</f>
        <v>6482.8665921787706</v>
      </c>
      <c r="J9" s="9"/>
    </row>
    <row r="10" spans="1:10" x14ac:dyDescent="0.3">
      <c r="A10" s="7">
        <v>44092</v>
      </c>
      <c r="B10" s="8" t="s">
        <v>8</v>
      </c>
      <c r="C10" s="8" t="s">
        <v>21</v>
      </c>
      <c r="D10" s="40">
        <v>33010.639999999999</v>
      </c>
      <c r="E10" s="25">
        <v>310</v>
      </c>
      <c r="F10" s="32">
        <v>33000</v>
      </c>
      <c r="G10" s="43">
        <f>F10*F22</f>
        <v>10187.361787709497</v>
      </c>
      <c r="I10" s="8"/>
      <c r="J10" s="9"/>
    </row>
    <row r="11" spans="1:10" x14ac:dyDescent="0.3">
      <c r="A11" s="7">
        <v>44096</v>
      </c>
      <c r="B11" s="8" t="s">
        <v>10</v>
      </c>
      <c r="C11" s="8" t="s">
        <v>11</v>
      </c>
      <c r="D11" s="40">
        <v>15400</v>
      </c>
      <c r="E11" s="25">
        <v>75</v>
      </c>
      <c r="F11" s="32">
        <v>15500</v>
      </c>
      <c r="G11" s="43">
        <f>F11*F22</f>
        <v>4784.9729608938542</v>
      </c>
      <c r="I11" s="8"/>
      <c r="J11" s="9"/>
    </row>
    <row r="12" spans="1:10" x14ac:dyDescent="0.3">
      <c r="A12" s="21">
        <v>44118</v>
      </c>
      <c r="B12" s="22" t="s">
        <v>10</v>
      </c>
      <c r="C12" s="22" t="s">
        <v>34</v>
      </c>
      <c r="D12" s="32">
        <v>6100</v>
      </c>
      <c r="E12" s="24">
        <v>12</v>
      </c>
      <c r="F12" s="32">
        <v>6500</v>
      </c>
      <c r="G12" s="43">
        <f>F12*F22</f>
        <v>2006.6015642458099</v>
      </c>
      <c r="I12" s="18"/>
      <c r="J12" s="19"/>
    </row>
    <row r="13" spans="1:10" s="18" customFormat="1" x14ac:dyDescent="0.3">
      <c r="A13" s="7">
        <v>44084</v>
      </c>
      <c r="B13" s="8" t="s">
        <v>5</v>
      </c>
      <c r="C13" s="8" t="s">
        <v>20</v>
      </c>
      <c r="D13" s="40">
        <v>95064.58</v>
      </c>
      <c r="E13" s="25">
        <v>79.5</v>
      </c>
      <c r="F13" s="32">
        <v>45000</v>
      </c>
      <c r="G13" s="43">
        <f>F13*F22</f>
        <v>13891.856983240223</v>
      </c>
      <c r="I13" s="2"/>
      <c r="J13" s="3"/>
    </row>
    <row r="14" spans="1:10" s="18" customFormat="1" x14ac:dyDescent="0.3">
      <c r="A14" s="7">
        <v>44097</v>
      </c>
      <c r="B14" s="8" t="s">
        <v>12</v>
      </c>
      <c r="C14" s="8" t="s">
        <v>13</v>
      </c>
      <c r="D14" s="40">
        <v>47670</v>
      </c>
      <c r="E14" s="25">
        <v>70</v>
      </c>
      <c r="F14" s="32">
        <v>45000</v>
      </c>
      <c r="G14" s="43">
        <f>F14*F22</f>
        <v>13891.856983240223</v>
      </c>
      <c r="I14" s="8"/>
      <c r="J14" s="9"/>
    </row>
    <row r="15" spans="1:10" s="18" customFormat="1" x14ac:dyDescent="0.3">
      <c r="A15" s="21">
        <v>44120</v>
      </c>
      <c r="B15" s="22" t="s">
        <v>36</v>
      </c>
      <c r="C15" s="22" t="s">
        <v>35</v>
      </c>
      <c r="D15" s="32">
        <v>7000</v>
      </c>
      <c r="E15" s="24">
        <v>18.5</v>
      </c>
      <c r="F15" s="32">
        <v>7000</v>
      </c>
      <c r="G15" s="43">
        <f>F15*F22</f>
        <v>2160.9555307262567</v>
      </c>
      <c r="J15" s="19"/>
    </row>
    <row r="16" spans="1:10" s="18" customFormat="1" x14ac:dyDescent="0.3">
      <c r="A16" s="7">
        <v>44099</v>
      </c>
      <c r="B16" s="8" t="s">
        <v>14</v>
      </c>
      <c r="C16" s="8" t="s">
        <v>15</v>
      </c>
      <c r="D16" s="40">
        <v>29000</v>
      </c>
      <c r="E16" s="25">
        <v>75</v>
      </c>
      <c r="F16" s="32">
        <v>29000</v>
      </c>
      <c r="G16" s="43">
        <f>F16*F22</f>
        <v>8952.5300558659219</v>
      </c>
      <c r="I16" s="2"/>
      <c r="J16" s="3"/>
    </row>
    <row r="17" spans="1:10" s="18" customFormat="1" x14ac:dyDescent="0.3">
      <c r="A17" s="7">
        <v>44091</v>
      </c>
      <c r="B17" s="8" t="s">
        <v>6</v>
      </c>
      <c r="C17" s="8" t="s">
        <v>7</v>
      </c>
      <c r="D17" s="40">
        <v>26590</v>
      </c>
      <c r="E17" s="25">
        <v>1920</v>
      </c>
      <c r="F17" s="32">
        <v>27000</v>
      </c>
      <c r="G17" s="43">
        <f>F17*F22</f>
        <v>8335.1141899441336</v>
      </c>
      <c r="I17" s="2"/>
      <c r="J17" s="3"/>
    </row>
    <row r="18" spans="1:10" s="18" customFormat="1" x14ac:dyDescent="0.3">
      <c r="A18" s="20"/>
      <c r="D18" s="28"/>
      <c r="E18" s="26"/>
      <c r="F18" s="32"/>
      <c r="G18" s="47"/>
      <c r="J18" s="19"/>
    </row>
    <row r="19" spans="1:10" x14ac:dyDescent="0.3">
      <c r="A19" s="37"/>
      <c r="B19" s="6"/>
      <c r="C19" s="5" t="s">
        <v>18</v>
      </c>
      <c r="D19" s="41">
        <f>SUM(D2:D18)</f>
        <v>546144.42999999993</v>
      </c>
      <c r="E19" s="34"/>
      <c r="F19" s="35">
        <f>SUM(F2:F18)</f>
        <v>447500</v>
      </c>
      <c r="G19" s="43">
        <f>SUM(G2:G18)</f>
        <v>138146.79999999999</v>
      </c>
    </row>
    <row r="20" spans="1:10" x14ac:dyDescent="0.3">
      <c r="A20" s="37"/>
      <c r="B20" s="6"/>
      <c r="C20" s="5" t="s">
        <v>19</v>
      </c>
      <c r="D20" s="42">
        <v>16</v>
      </c>
      <c r="E20" s="34"/>
      <c r="F20" s="35"/>
      <c r="G20" s="43"/>
    </row>
    <row r="21" spans="1:10" s="8" customFormat="1" x14ac:dyDescent="0.3">
      <c r="A21" s="7"/>
      <c r="C21" s="16"/>
      <c r="D21" s="29"/>
      <c r="E21" s="25"/>
      <c r="F21" s="32"/>
      <c r="G21" s="43"/>
      <c r="J21" s="9"/>
    </row>
    <row r="22" spans="1:10" s="8" customFormat="1" x14ac:dyDescent="0.3">
      <c r="A22" s="38"/>
      <c r="B22" s="39"/>
      <c r="C22" s="36"/>
      <c r="D22" s="48"/>
      <c r="E22" s="49"/>
      <c r="F22" s="30">
        <f>J4/F19</f>
        <v>0.30870793296089383</v>
      </c>
      <c r="G22" s="43"/>
      <c r="J22" s="9"/>
    </row>
    <row r="24" spans="1:10" x14ac:dyDescent="0.3">
      <c r="A24" s="17"/>
    </row>
  </sheetData>
  <autoFilter ref="A1:G17" xr:uid="{AEF7D097-A6E2-4C8F-8358-982BC42E9D8E}"/>
  <mergeCells count="1">
    <mergeCell ref="D22:E22"/>
  </mergeCells>
  <dataValidations count="1">
    <dataValidation type="list" allowBlank="1" showInputMessage="1" showErrorMessage="1" sqref="B2:B200" xr:uid="{894F4AB2-E985-4A5E-91F0-511BA629A27B}">
      <formula1>"Big Lake Area, Caribou Hills North, Caribou Hills South, Chena Area, Denali Highway, Hatcher Pass Management Area, Juneau Area, Lake Louise Area, Lower Susitna-Yentna Area Trails, Mid Susitna Valley Trails, Petersville Area Trails, Willow Area"</formula1>
    </dataValidation>
  </dataValidations>
  <pageMargins left="0.25" right="0.25" top="0.57999999999999996" bottom="0.25" header="0.17" footer="0.17"/>
  <pageSetup scale="58" orientation="landscape" r:id="rId1"/>
  <headerFooter>
    <oddHeader>&amp;C&amp;"-,Bold"&amp;16FY2021 Snowmobile Trails Grants Program
&amp;"-,Bold Italic"&amp;K0070C0[2020-2021 Season]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FY2021 SnowTRAC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Epperson, Tara L (DNR)</dc:creator>
  <cp:lastModifiedBy>Epperson, Tara L (DNR)</cp:lastModifiedBy>
  <cp:lastPrinted>2020-09-28T21:37:45Z</cp:lastPrinted>
  <dcterms:created xsi:type="dcterms:W3CDTF">2020-09-25T19:30:23Z</dcterms:created>
  <dcterms:modified xsi:type="dcterms:W3CDTF">2021-09-20T19:48:25Z</dcterms:modified>
</cp:coreProperties>
</file>